
<file path=[Content_Types].xml><?xml version="1.0" encoding="utf-8"?>
<Types xmlns="http://schemas.openxmlformats.org/package/2006/content-types">
  <Default Extension="vml" ContentType="application/vnd.openxmlformats-officedocument.vmlDrawing"/>
  <Default Extension="xlsx" ContentType="application/vnd.openxmlformats-officedocument.spreadsheetml.sheet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420" activeTab="3"/>
  </bookViews>
  <sheets>
    <sheet name="汇总" sheetId="1" r:id="rId1"/>
    <sheet name="计划" sheetId="2" r:id="rId2"/>
    <sheet name="20220802测试问题整理" sheetId="3" r:id="rId3"/>
    <sheet name="20220805测试问题整理" sheetId="4" r:id="rId4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9" name="ID_F4D0BCFB738E4D86BDC4479A604EBB22" descr="1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6071235"/>
        </a:xfrm>
        <a:prstGeom prst="rect">
          <a:avLst/>
        </a:prstGeom>
      </xdr:spPr>
    </xdr:pic>
  </etc:cellImage>
  <etc:cellImage>
    <xdr:pic>
      <xdr:nvPicPr>
        <xdr:cNvPr id="6" name="ID_C2833D1C456540DDB758C704E90B02C8" descr="1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2115820"/>
        </a:xfrm>
        <a:prstGeom prst="rect">
          <a:avLst/>
        </a:prstGeom>
      </xdr:spPr>
    </xdr:pic>
  </etc:cellImage>
  <etc:cellImage>
    <xdr:pic>
      <xdr:nvPicPr>
        <xdr:cNvPr id="2" name="ID_C735D020A9AE494180DDF45F874D397C" descr="1"/>
        <xdr:cNvPicPr/>
      </xdr:nvPicPr>
      <xdr:blipFill>
        <a:blip r:embed="rId3"/>
        <a:stretch>
          <a:fillRect/>
        </a:stretch>
      </xdr:blipFill>
      <xdr:spPr>
        <a:xfrm>
          <a:off x="0" y="0"/>
          <a:ext cx="10058400" cy="5053330"/>
        </a:xfrm>
        <a:prstGeom prst="rect">
          <a:avLst/>
        </a:prstGeom>
      </xdr:spPr>
    </xdr:pic>
  </etc:cellImage>
  <etc:cellImage>
    <xdr:pic>
      <xdr:nvPicPr>
        <xdr:cNvPr id="3" name="ID_4CEC3657127140D4B8EDD87B0288160C" descr="2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8400" cy="5053330"/>
        </a:xfrm>
        <a:prstGeom prst="rect">
          <a:avLst/>
        </a:prstGeom>
      </xdr:spPr>
    </xdr:pic>
  </etc:cellImage>
  <etc:cellImage>
    <xdr:pic>
      <xdr:nvPicPr>
        <xdr:cNvPr id="7" name="ID_2F08AB3ACF464912BF66B678EC58A53C" descr="1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2115820"/>
        </a:xfrm>
        <a:prstGeom prst="rect">
          <a:avLst/>
        </a:prstGeom>
      </xdr:spPr>
    </xdr:pic>
  </etc:cellImage>
  <etc:cellImage>
    <xdr:pic>
      <xdr:nvPicPr>
        <xdr:cNvPr id="4" name="ID_1D598C52E458442F8087201265B0CF72" descr="群里"/>
        <xdr:cNvPicPr/>
      </xdr:nvPicPr>
      <xdr:blipFill>
        <a:blip r:embed="rId5"/>
        <a:stretch>
          <a:fillRect/>
        </a:stretch>
      </xdr:blipFill>
      <xdr:spPr>
        <a:xfrm>
          <a:off x="0" y="0"/>
          <a:ext cx="10058400" cy="5500370"/>
        </a:xfrm>
        <a:prstGeom prst="rect">
          <a:avLst/>
        </a:prstGeom>
      </xdr:spPr>
    </xdr:pic>
  </etc:cellImage>
  <etc:cellImage>
    <xdr:pic>
      <xdr:nvPicPr>
        <xdr:cNvPr id="10" name="ID_558E380244844BC6AFA1667574F650DD" descr="1"/>
        <xdr:cNvPicPr/>
      </xdr:nvPicPr>
      <xdr:blipFill>
        <a:blip r:embed="rId6"/>
        <a:stretch>
          <a:fillRect/>
        </a:stretch>
      </xdr:blipFill>
      <xdr:spPr>
        <a:xfrm>
          <a:off x="0" y="0"/>
          <a:ext cx="10058400" cy="6015355"/>
        </a:xfrm>
        <a:prstGeom prst="rect">
          <a:avLst/>
        </a:prstGeom>
      </xdr:spPr>
    </xdr:pic>
  </etc:cellImage>
  <etc:cellImage>
    <xdr:pic>
      <xdr:nvPicPr>
        <xdr:cNvPr id="11" name="ID_29F7E3BE0C7D4CB5BC1D61ADA37C9DD6" descr="1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6071235"/>
        </a:xfrm>
        <a:prstGeom prst="rect">
          <a:avLst/>
        </a:prstGeom>
      </xdr:spPr>
    </xdr:pic>
  </etc:cellImage>
  <etc:cellImage>
    <xdr:pic>
      <xdr:nvPicPr>
        <xdr:cNvPr id="12" name="ID_B571B83520A74FF0A73970E1E3F3C205" descr="1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5500370"/>
        </a:xfrm>
        <a:prstGeom prst="rect">
          <a:avLst/>
        </a:prstGeom>
      </xdr:spPr>
    </xdr:pic>
  </etc:cellImage>
  <etc:cellImage>
    <xdr:pic>
      <xdr:nvPicPr>
        <xdr:cNvPr id="5" name="ID_30AED34C71B440C78038F51143DF8B19" descr="是否移交归口为否，成本会计点同意报错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5500370"/>
        </a:xfrm>
        <a:prstGeom prst="rect">
          <a:avLst/>
        </a:prstGeom>
      </xdr:spPr>
    </xdr:pic>
  </etc:cellImage>
  <etc:cellImage>
    <xdr:pic>
      <xdr:nvPicPr>
        <xdr:cNvPr id="14" name="ID_EC59096E34484ED09070509A944A8F67" descr="监听器的问题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8400" cy="5500370"/>
        </a:xfrm>
        <a:prstGeom prst="rect">
          <a:avLst/>
        </a:prstGeom>
      </xdr:spPr>
    </xdr:pic>
  </etc:cellImage>
  <etc:cellImage>
    <xdr:pic>
      <xdr:nvPicPr>
        <xdr:cNvPr id="8" name="ID_5674C01F361F4AC68E96A58B148581C3" descr="1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4969510"/>
        </a:xfrm>
        <a:prstGeom prst="rect">
          <a:avLst/>
        </a:prstGeom>
      </xdr:spPr>
    </xdr:pic>
  </etc:cellImage>
  <etc:cellImage>
    <xdr:pic>
      <xdr:nvPicPr>
        <xdr:cNvPr id="13" name="ID_4DE4D1E2D5664336A875AC8C81AF8B68" descr="1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4969510"/>
        </a:xfrm>
        <a:prstGeom prst="rect">
          <a:avLst/>
        </a:prstGeom>
      </xdr:spPr>
    </xdr:pic>
  </etc:cellImage>
  <etc:cellImage>
    <xdr:pic>
      <xdr:nvPicPr>
        <xdr:cNvPr id="15" name="ID_B9D8707601D647E68E6E04B39CC8E4A9" descr="1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4969510"/>
        </a:xfrm>
        <a:prstGeom prst="rect">
          <a:avLst/>
        </a:prstGeom>
      </xdr:spPr>
    </xdr:pic>
  </etc:cellImage>
  <etc:cellImage>
    <xdr:pic>
      <xdr:nvPicPr>
        <xdr:cNvPr id="16" name="ID_BEC7146A04A147BEB9287BB10BE3ADE8" descr="1"/>
        <xdr:cNvPicPr/>
      </xdr:nvPicPr>
      <xdr:blipFill>
        <a:blip r:embed="rId14"/>
        <a:stretch>
          <a:fillRect/>
        </a:stretch>
      </xdr:blipFill>
      <xdr:spPr>
        <a:xfrm>
          <a:off x="0" y="0"/>
          <a:ext cx="10058400" cy="4969510"/>
        </a:xfrm>
        <a:prstGeom prst="rect">
          <a:avLst/>
        </a:prstGeom>
      </xdr:spPr>
    </xdr:pic>
  </etc:cellImage>
  <etc:cellImage>
    <xdr:pic>
      <xdr:nvPicPr>
        <xdr:cNvPr id="17" name="ID_2B3E0E0174394A54A67647B38A445C65" descr="1"/>
        <xdr:cNvPicPr/>
      </xdr:nvPicPr>
      <xdr:blipFill>
        <a:blip r:embed="rId15"/>
        <a:stretch>
          <a:fillRect/>
        </a:stretch>
      </xdr:blipFill>
      <xdr:spPr>
        <a:xfrm>
          <a:off x="0" y="0"/>
          <a:ext cx="9044305" cy="5924550"/>
        </a:xfrm>
        <a:prstGeom prst="rect">
          <a:avLst/>
        </a:prstGeom>
      </xdr:spPr>
    </xdr:pic>
  </etc:cellImage>
  <etc:cellImage>
    <xdr:pic>
      <xdr:nvPicPr>
        <xdr:cNvPr id="18" name="ID_998299DFFFED41CCA620B86570241BDB" descr="1"/>
        <xdr:cNvPicPr/>
      </xdr:nvPicPr>
      <xdr:blipFill>
        <a:blip r:embed="rId16"/>
        <a:stretch>
          <a:fillRect/>
        </a:stretch>
      </xdr:blipFill>
      <xdr:spPr>
        <a:xfrm>
          <a:off x="0" y="0"/>
          <a:ext cx="10058400" cy="4662170"/>
        </a:xfrm>
        <a:prstGeom prst="rect">
          <a:avLst/>
        </a:prstGeom>
      </xdr:spPr>
    </xdr:pic>
  </etc:cellImage>
  <etc:cellImage>
    <xdr:pic>
      <xdr:nvPicPr>
        <xdr:cNvPr id="19" name="ID_4D05939BDB134035BFB344D78A4D3600" descr="1"/>
        <xdr:cNvPicPr/>
      </xdr:nvPicPr>
      <xdr:blipFill>
        <a:blip r:embed="rId17"/>
        <a:stretch>
          <a:fillRect/>
        </a:stretch>
      </xdr:blipFill>
      <xdr:spPr>
        <a:xfrm>
          <a:off x="0" y="0"/>
          <a:ext cx="10058400" cy="550037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<sst xmlns="http://schemas.openxmlformats.org/spreadsheetml/2006/main" count="181" uniqueCount="115">
  <si>
    <t>模块</t>
  </si>
  <si>
    <t>第一轮</t>
  </si>
  <si>
    <t>第二轮</t>
  </si>
  <si>
    <t>备注</t>
  </si>
  <si>
    <t>功能测试</t>
  </si>
  <si>
    <t>计划开始时间~实际完成时间</t>
  </si>
  <si>
    <t>资产_PC端</t>
  </si>
  <si>
    <t>综合查询管理</t>
  </si>
  <si>
    <t>2022/8/2~2022/8/2</t>
  </si>
  <si>
    <t>2022/8/5~2022/8/5</t>
  </si>
  <si>
    <t>验收管理</t>
  </si>
  <si>
    <t>闲置调配/再用转移管理</t>
  </si>
  <si>
    <t>维修管理</t>
  </si>
  <si>
    <t>2022/8/3~2022/8/2</t>
  </si>
  <si>
    <t>保养管理</t>
  </si>
  <si>
    <t>一般变动管理</t>
  </si>
  <si>
    <t>报废管理</t>
  </si>
  <si>
    <t>2022/8/4~2022/8/3</t>
  </si>
  <si>
    <t>处置管理</t>
  </si>
  <si>
    <t>资产类别管理</t>
  </si>
  <si>
    <t>2022/8/4~2022/8/2</t>
  </si>
  <si>
    <t>测试进度</t>
  </si>
  <si>
    <t>第一轮2022/8/2</t>
  </si>
  <si>
    <t>第二轮2022/8/5</t>
  </si>
  <si>
    <t>第三轮</t>
  </si>
  <si>
    <t>测试数量</t>
  </si>
  <si>
    <t>测试通过（PASS）</t>
  </si>
  <si>
    <t>测试未通过（FAIL）</t>
  </si>
  <si>
    <t>测试无法执行（BLOCK)</t>
  </si>
  <si>
    <t>测试用例总数</t>
  </si>
  <si>
    <t>删除被需求搁置的测试用例</t>
  </si>
  <si>
    <t>用例数合计</t>
  </si>
  <si>
    <t>测试功能点</t>
  </si>
  <si>
    <t>开始时间</t>
  </si>
  <si>
    <t>流程</t>
  </si>
  <si>
    <t>截止时间</t>
  </si>
  <si>
    <t>修改字段、资产卡片-新增字段</t>
  </si>
  <si>
    <t>未显示新增字段：逻辑核数、内存大小、磁盘大小
导入模板中：不含税金额改为原值（不含税金额）</t>
  </si>
  <si>
    <t>修改字段、补录列表-新增字段、打印验收单-附属信息详情</t>
  </si>
  <si>
    <t>没有新增字段：【保养供应商】、【保养合同期间】
客户品牌、产品小类校验错误
品牌规格型号校验错误</t>
  </si>
  <si>
    <t>修改字段、调配申请-调配性质、调配申请-新增字段</t>
  </si>
  <si>
    <t>修改字段、基础资料-供应商档案、维修配件管理-新增字段</t>
  </si>
  <si>
    <t>没有新增字段：【是否定点维修供应商】</t>
  </si>
  <si>
    <t>修改字段、保养提醒-生成代办</t>
  </si>
  <si>
    <t>修改字段、拆分/合并/一般变动-新增字段</t>
  </si>
  <si>
    <t>没有修改字段【不含税金额】为【原值（不含税金额）】
拆分前资产信息中的产品小类、客户品牌为非必填项</t>
  </si>
  <si>
    <t>修改字段、报废申请-新增字段</t>
  </si>
  <si>
    <t>减少方式字段，为非必填项
公司财务部领导没有地方配置，导致流程进行不下去</t>
  </si>
  <si>
    <t>修改字段、处置申请-处置提醒、</t>
  </si>
  <si>
    <t>公司财务部领导没有地方配置，导致流程进行不下去</t>
  </si>
  <si>
    <t>列表-添加字段</t>
  </si>
  <si>
    <t>导入模板中，未修改字段【不含税金额】为【原值（不含税金额）】</t>
  </si>
  <si>
    <t>问题描述</t>
  </si>
  <si>
    <t>期望</t>
  </si>
  <si>
    <t>截图</t>
  </si>
  <si>
    <t>综合查询管理-PC端</t>
  </si>
  <si>
    <t>未显示新增字段：逻辑核数、内存大小、磁盘大小</t>
  </si>
  <si>
    <t>在资产卡片中需要新增三个字段：逻辑核数、内存大小、磁盘大小。（具体逻辑参考需求文档2.1.2-2资产卡片新增字段）</t>
  </si>
  <si>
    <t>资产卡片功能优化-&gt;业财项目组沟通过，但客户端项目组表示已经不接收新需求了，需要林经理帮忙沟通推进。这三个字段需要客户端项目组提供数据。 这三个字段需要与黄伟波老师沟通具体逻辑。后来没聊了这个也不做了。 详情看右边未决清单</t>
  </si>
  <si>
    <t>导入模板中：不含税金额改为原值（不含税金额）</t>
  </si>
  <si>
    <t>资产-综合查询-自有资产卡片-点击导入模板按钮，下载的导入模板中，列K1的不含税金额改为【原值（不函数金额）】</t>
  </si>
  <si>
    <t>已解决</t>
  </si>
  <si>
    <t>验收管理-PC端-补录信息</t>
  </si>
  <si>
    <t>没有新增字段：【保养供应商】、【保养合同期间】</t>
  </si>
  <si>
    <t>补录临时资产卡片中-在补录信息中增加字段：保养供应商、保养合同期间。
（具体逻辑参考需求文档2.2.1-2）</t>
  </si>
  <si>
    <t>客户品牌、产品小类校验错误</t>
  </si>
  <si>
    <t>客户品牌、产品小类为必填项。当为空时，系统校验并提醒客户品牌 为必填项、产品小类为必填项</t>
  </si>
  <si>
    <t>他们原本的bug。 已修复</t>
  </si>
  <si>
    <t>品牌规格型号校验错误，当输入文本为一个空格时，仍可提交申请</t>
  </si>
  <si>
    <t>当填写信息为空格时，系统校验并提醒品牌规格型号为必填项</t>
  </si>
  <si>
    <t>空格也是字符，这个业财系统这些文本框都是这样的，你在其它功能里面新增这种必填输入框都是可以输入空格通过校验。</t>
  </si>
  <si>
    <t>资产-验收-创建临时资产-点击导入模板按钮，下载的导入模板中，列K1的不含税金额改为【原值（不函数金额）】</t>
  </si>
  <si>
    <t>验收管理-PC端-验收申请</t>
  </si>
  <si>
    <t>在成本会计审核节点，点击通过后系统报错，导致无法测试打印的功能</t>
  </si>
  <si>
    <t>君华已解决</t>
  </si>
  <si>
    <t>一般变动管理-一般变动申请-一般变动申请详情页</t>
  </si>
  <si>
    <t>没有修改字段【不含税金额】为【原值(不含税金额)】</t>
  </si>
  <si>
    <t>一般变动管理-一般变动申请-一般变动申请详情页中：修改【不含税金额】为【原值（不含税金额）】</t>
  </si>
  <si>
    <t>一般变动管理-拆分申请-拆分申请页</t>
  </si>
  <si>
    <t>拆分前资产信息中的产品小类、客户品牌为非必填项</t>
  </si>
  <si>
    <t>当为空时，系统校验并提醒产品小类为必填项、客户品牌为必填项</t>
  </si>
  <si>
    <t>拆分是主要是把一个资产卡片拆分成多个，是要新增拆分后的卡片， 不能修改拆分前的卡片。拆分前的卡片内容都不能修改</t>
  </si>
  <si>
    <t>一般变动管理-合并申请-合并申请页</t>
  </si>
  <si>
    <t>合并前资产信息中的产品小类、客户品牌为非必填项</t>
  </si>
  <si>
    <t>合并是主要是把多个资产卡片合并成一个，是要新增合并后的卡片， 不能修改合并前的卡片。合并前的卡片内容都不能修改</t>
  </si>
  <si>
    <t>减少方式字段，为非必填项</t>
  </si>
  <si>
    <t>为必填项，为空时点击提交应有校验提醒“校验方式为必填项”</t>
  </si>
  <si>
    <t>减少方式需求里要求必填，减少方式没有数据， 不清楚选项是啥？ 和曼冰沟通我增加了一个选项无</t>
  </si>
  <si>
    <t>申请/详情页面缺少新增字段【报废后存放地点】</t>
  </si>
  <si>
    <t>参考需求文档2.7.1-1</t>
  </si>
  <si>
    <t>要求办公地点/仓库可以与省市区匹配，需要林经理帮忙推进。</t>
  </si>
  <si>
    <t>是否移交归口选择是，归口资产管理员点击通过报错</t>
  </si>
  <si>
    <t>吴雷已配置 若再出现让吴雷配置教一下</t>
  </si>
  <si>
    <t>是否移交归口选择否，成本会计点击通过时报错</t>
  </si>
  <si>
    <t>产品小类、客户品牌为必填项，这里需在字段中体现出来</t>
  </si>
  <si>
    <r>
      <rPr>
        <sz val="11"/>
        <color theme="1"/>
        <rFont val="宋体"/>
        <charset val="134"/>
        <scheme val="minor"/>
      </rPr>
      <t>产品小类改为【产品小类</t>
    </r>
    <r>
      <rPr>
        <sz val="11"/>
        <color rgb="FFFF0000"/>
        <rFont val="宋体"/>
        <charset val="134"/>
        <scheme val="minor"/>
      </rPr>
      <t>*</t>
    </r>
    <r>
      <rPr>
        <sz val="11"/>
        <color theme="1"/>
        <rFont val="宋体"/>
        <charset val="134"/>
        <scheme val="minor"/>
      </rPr>
      <t>】
客户品牌改为【客户品牌</t>
    </r>
    <r>
      <rPr>
        <sz val="11"/>
        <color rgb="FFFF0000"/>
        <rFont val="宋体"/>
        <charset val="134"/>
        <scheme val="minor"/>
      </rPr>
      <t>*</t>
    </r>
    <r>
      <rPr>
        <sz val="11"/>
        <color theme="1"/>
        <rFont val="宋体"/>
        <charset val="134"/>
        <scheme val="minor"/>
      </rPr>
      <t>】</t>
    </r>
  </si>
  <si>
    <t>车辆牌照号为非必填，系统校验时提示“车辆牌照号格式不对”</t>
  </si>
  <si>
    <t>只有当车辆牌照号有数值的时候，系统才会校验格式</t>
  </si>
  <si>
    <t>无法复现</t>
  </si>
  <si>
    <t>提交后，保养供应商字段出现校验</t>
  </si>
  <si>
    <t>保养供应商为非必填项</t>
  </si>
  <si>
    <t>所有必录文本框，只输入空格均可通过校验</t>
  </si>
  <si>
    <t>必录文本框去空格，只输入空格时，系统校验提醒“***为必填项”</t>
  </si>
  <si>
    <t>应该去空格，不然设置必填项是没有任何意义的。不能因为系统都是这样的，我们就默认它是对的。客户不发现还好，一旦发现会认为咱们不专业的。
-你说的有道理 我添加了公共方法修改校验规则 校验时会清空首尾空格 只填空格不能通过kendo ui校验</t>
  </si>
  <si>
    <t>闲置调配/在用转移管理_PC端-调配申请</t>
  </si>
  <si>
    <t>产品小类、客户品牌的系统校验错误显示为“增加方式为必填项”</t>
  </si>
  <si>
    <t>客户品牌、产品小类为必填项。当为空时，系统校验并提醒客户品牌为必填项、产品小类为必填项</t>
  </si>
  <si>
    <t>【是否移交归口】、【减少方式】为空时，仍可通过校验发起流程</t>
  </si>
  <si>
    <t>【是否移交归口】、【减少方式】为必填项，没有填写时，需由系统提醒“***为必填项”</t>
  </si>
  <si>
    <t>综合查询管理_PC端-自有资产卡片</t>
  </si>
  <si>
    <t>点击导出数据按钮-下载的EXCEL中，AQ列-不含税金额字段未修改</t>
  </si>
  <si>
    <t>将导出数据EXCEL中的不函数金额改为【原值（不含税金额）】</t>
  </si>
  <si>
    <t>验收管理-创建临时资产</t>
  </si>
  <si>
    <t>1.审批流程在成本会计节点挂起
2.审批流程与需求说明书设计的不符</t>
  </si>
  <si>
    <t>处置流程优化需要与采购对接;需求没有定下来这个优化我们没有做。 这个单没有审核人的问题，吴雷配置了，你可以撤回再走一边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</si>
</sst>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7">
    <font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sz val="16"/>
      <color theme="1"/>
      <name val="宋体"/>
      <charset val="134"/>
      <scheme val="minor"/>
    </font>
    <font>
      <b/>
      <sz val="11"/>
      <color rgb="FFFFFFFF"/>
      <name val="华文仿宋"/>
      <charset val="134"/>
    </font>
    <font>
      <sz val="11"/>
      <color theme="1"/>
      <name val="华文仿宋"/>
      <charset val="134"/>
    </font>
    <font>
      <sz val="12"/>
      <color rgb="FF000000"/>
      <name val="华文仿宋"/>
      <charset val="134"/>
    </font>
    <font>
      <sz val="11"/>
      <color rgb="FF000000"/>
      <name val="华文仿宋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F0000"/>
      <name val="宋体"/>
      <charset val="134"/>
      <scheme val="minor"/>
    </font>
  </fonts>
  <fills count="36">
    <fill>
      <patternFill patternType="none"/>
    </fill>
    <fill>
      <patternFill patternType="gray125"/>
    </fill>
    <fill>
      <patternFill patternType="solid">
        <fgColor theme="4" tint="0.8"/>
        <bgColor indexed="64"/>
      </patternFill>
    </fill>
    <fill>
      <patternFill patternType="solid">
        <fgColor rgb="FF2E75B5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A5A5A5"/>
      </left>
      <right/>
      <top style="thin">
        <color rgb="FFA5A5A5"/>
      </top>
      <bottom/>
      <diagonal/>
    </border>
    <border>
      <left/>
      <right style="thin">
        <color rgb="FFA5A5A5"/>
      </right>
      <top style="thin">
        <color rgb="FFA5A5A5"/>
      </top>
      <bottom/>
      <diagonal/>
    </border>
    <border>
      <left style="thin">
        <color rgb="FFA5A5A5"/>
      </left>
      <right style="thin">
        <color rgb="FFA5A5A5"/>
      </right>
      <top style="thin">
        <color rgb="FFA5A5A5"/>
      </top>
      <bottom style="thin">
        <color rgb="FFA5A5A5"/>
      </bottom>
      <diagonal/>
    </border>
    <border>
      <left/>
      <right/>
      <top style="thin">
        <color rgb="FFA5A5A5"/>
      </top>
      <bottom style="thin">
        <color rgb="FFA5A5A5"/>
      </bottom>
      <diagonal/>
    </border>
    <border>
      <left/>
      <right style="thin">
        <color rgb="FFA5A5A5"/>
      </right>
      <top style="thin">
        <color rgb="FFA5A5A5"/>
      </top>
      <bottom style="thin">
        <color rgb="FFA5A5A5"/>
      </bottom>
      <diagonal/>
    </border>
    <border>
      <left style="thin">
        <color rgb="FFA5A5A5"/>
      </left>
      <right/>
      <top/>
      <bottom/>
      <diagonal/>
    </border>
    <border>
      <left/>
      <right style="thin">
        <color rgb="FFA5A5A5"/>
      </right>
      <top/>
      <bottom style="thin">
        <color rgb="FFA5A5A5"/>
      </bottom>
      <diagonal/>
    </border>
    <border>
      <left style="thin">
        <color rgb="FFA5A5A5"/>
      </left>
      <right style="thin">
        <color rgb="FFA5A5A5"/>
      </right>
      <top style="thin">
        <color rgb="FFA5A5A5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2" tint="-0.25"/>
      </left>
      <right style="thin">
        <color theme="2" tint="-0.25"/>
      </right>
      <top style="thin">
        <color theme="2" tint="-0.25"/>
      </top>
      <bottom style="thin">
        <color theme="2" tint="-0.25"/>
      </bottom>
      <diagonal/>
    </border>
    <border>
      <left style="thin">
        <color theme="2" tint="-0.25"/>
      </left>
      <right/>
      <top style="thin">
        <color theme="2" tint="-0.25"/>
      </top>
      <bottom style="thin">
        <color theme="2" tint="-0.25"/>
      </bottom>
      <diagonal/>
    </border>
    <border>
      <left/>
      <right style="thin">
        <color theme="2" tint="-0.25"/>
      </right>
      <top style="thin">
        <color theme="2" tint="-0.25"/>
      </top>
      <bottom style="thin">
        <color theme="2" tint="-0.25"/>
      </bottom>
      <diagonal/>
    </border>
    <border>
      <left style="thin">
        <color theme="2" tint="-0.25"/>
      </left>
      <right style="thin">
        <color theme="2" tint="-0.25"/>
      </right>
      <top style="thin">
        <color theme="2" tint="-0.25"/>
      </top>
      <bottom/>
      <diagonal/>
    </border>
    <border>
      <left style="thin">
        <color theme="2" tint="-0.25"/>
      </left>
      <right style="thin">
        <color theme="2" tint="-0.25"/>
      </right>
      <top style="thin">
        <color theme="2" tint="-0.25"/>
      </top>
      <bottom style="thin">
        <color auto="1"/>
      </bottom>
      <diagonal/>
    </border>
    <border>
      <left style="thin">
        <color theme="2" tint="-0.25"/>
      </left>
      <right style="thin">
        <color theme="2" tint="-0.25"/>
      </right>
      <top style="thin">
        <color auto="1"/>
      </top>
      <bottom style="thin">
        <color auto="1"/>
      </bottom>
      <diagonal/>
    </border>
    <border>
      <left style="thin">
        <color theme="2" tint="-0.25"/>
      </left>
      <right style="thin">
        <color theme="2" tint="-0.25"/>
      </right>
      <top style="thin">
        <color auto="1"/>
      </top>
      <bottom style="thin">
        <color theme="2" tint="-0.25"/>
      </bottom>
      <diagonal/>
    </border>
    <border>
      <left style="thin">
        <color theme="2" tint="-0.25"/>
      </left>
      <right style="thin">
        <color theme="2" tint="-0.25"/>
      </right>
      <top/>
      <bottom style="thin">
        <color theme="2" tint="-0.25"/>
      </bottom>
      <diagonal/>
    </border>
    <border>
      <left style="thin">
        <color rgb="FFA5A5A5"/>
      </left>
      <right/>
      <top style="thin">
        <color rgb="FFA5A5A5"/>
      </top>
      <bottom style="thin">
        <color rgb="FFA5A5A5"/>
      </bottom>
      <diagonal/>
    </border>
    <border>
      <left style="thin">
        <color rgb="FFA5A5A5"/>
      </left>
      <right style="thin">
        <color rgb="FFA5A5A5"/>
      </right>
      <top/>
      <bottom style="thin">
        <color rgb="FFA5A5A5"/>
      </bottom>
      <diagonal/>
    </border>
    <border>
      <left style="thin">
        <color rgb="FFA5A5A5"/>
      </left>
      <right/>
      <top/>
      <bottom style="thin">
        <color rgb="FFA5A5A5"/>
      </bottom>
      <diagonal/>
    </border>
    <border>
      <left/>
      <right/>
      <top/>
      <bottom style="thin">
        <color rgb="FFA5A5A5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7" fillId="5" borderId="0" applyNumberFormat="0" applyBorder="0" applyAlignment="0" applyProtection="0">
      <alignment vertical="center"/>
    </xf>
    <xf numFmtId="0" fontId="8" fillId="6" borderId="2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7" borderId="0" applyNumberFormat="0" applyBorder="0" applyAlignment="0" applyProtection="0">
      <alignment vertical="center"/>
    </xf>
    <xf numFmtId="0" fontId="9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0" fillId="10" borderId="28" applyNumberFormat="0" applyFont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29" applyNumberFormat="0" applyFill="0" applyAlignment="0" applyProtection="0">
      <alignment vertical="center"/>
    </xf>
    <xf numFmtId="0" fontId="18" fillId="0" borderId="29" applyNumberFormat="0" applyFill="0" applyAlignment="0" applyProtection="0">
      <alignment vertical="center"/>
    </xf>
    <xf numFmtId="0" fontId="10" fillId="12" borderId="0" applyNumberFormat="0" applyBorder="0" applyAlignment="0" applyProtection="0">
      <alignment vertical="center"/>
    </xf>
    <xf numFmtId="0" fontId="13" fillId="0" borderId="30" applyNumberFormat="0" applyFill="0" applyAlignment="0" applyProtection="0">
      <alignment vertical="center"/>
    </xf>
    <xf numFmtId="0" fontId="10" fillId="13" borderId="0" applyNumberFormat="0" applyBorder="0" applyAlignment="0" applyProtection="0">
      <alignment vertical="center"/>
    </xf>
    <xf numFmtId="0" fontId="19" fillId="14" borderId="31" applyNumberFormat="0" applyAlignment="0" applyProtection="0">
      <alignment vertical="center"/>
    </xf>
    <xf numFmtId="0" fontId="20" fillId="14" borderId="27" applyNumberFormat="0" applyAlignment="0" applyProtection="0">
      <alignment vertical="center"/>
    </xf>
    <xf numFmtId="0" fontId="21" fillId="15" borderId="32" applyNumberFormat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22" fillId="0" borderId="33" applyNumberFormat="0" applyFill="0" applyAlignment="0" applyProtection="0">
      <alignment vertical="center"/>
    </xf>
    <xf numFmtId="0" fontId="23" fillId="0" borderId="34" applyNumberFormat="0" applyFill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10" fillId="27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10" fillId="35" borderId="0" applyNumberFormat="0" applyBorder="0" applyAlignment="0" applyProtection="0">
      <alignment vertical="center"/>
    </xf>
  </cellStyleXfs>
  <cellXfs count="61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0" fillId="0" borderId="2" xfId="0" applyFill="1" applyBorder="1" applyAlignment="1">
      <alignment horizontal="left" vertical="center"/>
    </xf>
    <xf numFmtId="0" fontId="0" fillId="0" borderId="1" xfId="0" applyBorder="1">
      <alignment vertical="center"/>
    </xf>
    <xf numFmtId="0" fontId="0" fillId="0" borderId="1" xfId="0" applyFont="1" applyBorder="1" applyAlignment="1">
      <alignment vertical="center" wrapText="1"/>
    </xf>
    <xf numFmtId="0" fontId="0" fillId="0" borderId="1" xfId="0" applyBorder="1" applyAlignment="1">
      <alignment horizontal="center" vertical="center"/>
    </xf>
    <xf numFmtId="0" fontId="0" fillId="0" borderId="2" xfId="0" applyBorder="1">
      <alignment vertical="center"/>
    </xf>
    <xf numFmtId="0" fontId="0" fillId="0" borderId="3" xfId="0" applyFill="1" applyBorder="1" applyAlignment="1">
      <alignment horizontal="left" vertical="center"/>
    </xf>
    <xf numFmtId="0" fontId="0" fillId="0" borderId="4" xfId="0" applyFill="1" applyBorder="1" applyAlignment="1">
      <alignment horizontal="left" vertical="center"/>
    </xf>
    <xf numFmtId="0" fontId="0" fillId="0" borderId="1" xfId="0" applyBorder="1" applyAlignment="1">
      <alignment vertical="center" wrapText="1"/>
    </xf>
    <xf numFmtId="0" fontId="0" fillId="0" borderId="1" xfId="0" applyFill="1" applyBorder="1" applyAlignment="1">
      <alignment vertical="center" wrapText="1"/>
    </xf>
    <xf numFmtId="0" fontId="0" fillId="0" borderId="1" xfId="0" applyFill="1" applyBorder="1" applyAlignment="1">
      <alignment vertical="center"/>
    </xf>
    <xf numFmtId="0" fontId="0" fillId="0" borderId="5" xfId="0" applyFill="1" applyBorder="1" applyAlignment="1">
      <alignment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2" fillId="0" borderId="0" xfId="0" applyFont="1">
      <alignment vertical="center"/>
    </xf>
    <xf numFmtId="0" fontId="0" fillId="0" borderId="0" xfId="0" applyAlignment="1">
      <alignment vertical="center" wrapText="1"/>
    </xf>
    <xf numFmtId="0" fontId="0" fillId="0" borderId="1" xfId="0" applyFill="1" applyBorder="1" applyAlignment="1">
      <alignment horizontal="left" vertical="center"/>
    </xf>
    <xf numFmtId="0" fontId="0" fillId="0" borderId="1" xfId="0" applyFill="1" applyBorder="1" applyAlignment="1">
      <alignment horizontal="left" vertical="center" wrapText="1"/>
    </xf>
    <xf numFmtId="0" fontId="3" fillId="3" borderId="6" xfId="0" applyFont="1" applyFill="1" applyBorder="1" applyAlignment="1">
      <alignment horizontal="center" vertical="center"/>
    </xf>
    <xf numFmtId="0" fontId="3" fillId="3" borderId="7" xfId="0" applyFont="1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3" fillId="3" borderId="9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1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/>
    </xf>
    <xf numFmtId="0" fontId="3" fillId="3" borderId="1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14" xfId="0" applyFont="1" applyBorder="1">
      <alignment vertical="center"/>
    </xf>
    <xf numFmtId="0" fontId="4" fillId="0" borderId="0" xfId="0" applyFont="1">
      <alignment vertical="center"/>
    </xf>
    <xf numFmtId="14" fontId="4" fillId="0" borderId="1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0" fontId="4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3" fillId="3" borderId="15" xfId="0" applyFont="1" applyFill="1" applyBorder="1" applyAlignment="1">
      <alignment horizontal="center" vertical="center"/>
    </xf>
    <xf numFmtId="0" fontId="3" fillId="3" borderId="16" xfId="0" applyFont="1" applyFill="1" applyBorder="1" applyAlignment="1">
      <alignment horizontal="center" vertical="center"/>
    </xf>
    <xf numFmtId="0" fontId="3" fillId="3" borderId="17" xfId="0" applyFont="1" applyFill="1" applyBorder="1" applyAlignment="1">
      <alignment horizontal="center" vertical="center"/>
    </xf>
    <xf numFmtId="0" fontId="3" fillId="3" borderId="18" xfId="0" applyFont="1" applyFill="1" applyBorder="1" applyAlignment="1">
      <alignment horizontal="center" vertical="center"/>
    </xf>
    <xf numFmtId="0" fontId="4" fillId="0" borderId="19" xfId="0" applyFont="1" applyBorder="1" applyAlignment="1">
      <alignment horizontal="center" vertical="center"/>
    </xf>
    <xf numFmtId="0" fontId="4" fillId="0" borderId="17" xfId="0" applyFont="1" applyBorder="1">
      <alignment vertical="center"/>
    </xf>
    <xf numFmtId="9" fontId="5" fillId="0" borderId="15" xfId="0" applyNumberFormat="1" applyFont="1" applyBorder="1" applyAlignment="1">
      <alignment horizontal="center" wrapText="1"/>
    </xf>
    <xf numFmtId="0" fontId="5" fillId="0" borderId="15" xfId="0" applyNumberFormat="1" applyFont="1" applyBorder="1" applyAlignment="1">
      <alignment horizontal="center" wrapText="1"/>
    </xf>
    <xf numFmtId="0" fontId="6" fillId="0" borderId="15" xfId="0" applyFont="1" applyBorder="1" applyAlignment="1">
      <alignment horizontal="left" vertical="center"/>
    </xf>
    <xf numFmtId="0" fontId="4" fillId="0" borderId="20" xfId="0" applyFont="1" applyBorder="1" applyAlignment="1">
      <alignment horizontal="center" vertical="center"/>
    </xf>
    <xf numFmtId="0" fontId="4" fillId="0" borderId="21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9" fontId="5" fillId="0" borderId="0" xfId="0" applyNumberFormat="1" applyFont="1" applyAlignment="1">
      <alignment horizontal="center" wrapText="1"/>
    </xf>
    <xf numFmtId="0" fontId="6" fillId="0" borderId="0" xfId="0" applyFont="1" applyAlignment="1">
      <alignment horizontal="left" vertical="center"/>
    </xf>
    <xf numFmtId="14" fontId="3" fillId="3" borderId="10" xfId="0" applyNumberFormat="1" applyFont="1" applyFill="1" applyBorder="1" applyAlignment="1">
      <alignment horizontal="center" vertical="center"/>
    </xf>
    <xf numFmtId="14" fontId="3" fillId="3" borderId="9" xfId="0" applyNumberFormat="1" applyFont="1" applyFill="1" applyBorder="1" applyAlignment="1">
      <alignment horizontal="center" vertical="center"/>
    </xf>
    <xf numFmtId="0" fontId="3" fillId="3" borderId="22" xfId="0" applyFont="1" applyFill="1" applyBorder="1" applyAlignment="1">
      <alignment horizontal="center" vertical="center"/>
    </xf>
    <xf numFmtId="0" fontId="3" fillId="3" borderId="23" xfId="0" applyFont="1" applyFill="1" applyBorder="1" applyAlignment="1">
      <alignment horizontal="center" vertical="center"/>
    </xf>
    <xf numFmtId="0" fontId="3" fillId="3" borderId="24" xfId="0" applyFont="1" applyFill="1" applyBorder="1" applyAlignment="1">
      <alignment horizontal="center" vertical="center"/>
    </xf>
    <xf numFmtId="0" fontId="6" fillId="0" borderId="24" xfId="0" applyFont="1" applyBorder="1" applyAlignment="1">
      <alignment horizontal="left" vertical="center"/>
    </xf>
    <xf numFmtId="0" fontId="6" fillId="0" borderId="8" xfId="0" applyFont="1" applyBorder="1" applyAlignment="1">
      <alignment horizontal="center" vertical="center"/>
    </xf>
    <xf numFmtId="0" fontId="6" fillId="0" borderId="8" xfId="0" applyFont="1" applyBorder="1" applyAlignment="1">
      <alignment horizontal="left" vertical="center"/>
    </xf>
    <xf numFmtId="0" fontId="4" fillId="4" borderId="24" xfId="0" applyFont="1" applyFill="1" applyBorder="1">
      <alignment vertical="center"/>
    </xf>
    <xf numFmtId="0" fontId="0" fillId="4" borderId="25" xfId="0" applyFill="1" applyBorder="1" applyAlignment="1">
      <alignment horizontal="center" vertical="center"/>
    </xf>
    <xf numFmtId="0" fontId="0" fillId="4" borderId="26" xfId="0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0.jpeg"/><Relationship Id="rId8" Type="http://schemas.openxmlformats.org/officeDocument/2006/relationships/image" Target="media/image9.jpeg"/><Relationship Id="rId7" Type="http://schemas.openxmlformats.org/officeDocument/2006/relationships/image" Target="media/image8.jpeg"/><Relationship Id="rId6" Type="http://schemas.openxmlformats.org/officeDocument/2006/relationships/image" Target="media/image7.jpeg"/><Relationship Id="rId5" Type="http://schemas.openxmlformats.org/officeDocument/2006/relationships/image" Target="media/image6.jpeg"/><Relationship Id="rId4" Type="http://schemas.openxmlformats.org/officeDocument/2006/relationships/image" Target="media/image5.jpeg"/><Relationship Id="rId3" Type="http://schemas.openxmlformats.org/officeDocument/2006/relationships/image" Target="media/image4.jpeg"/><Relationship Id="rId2" Type="http://schemas.openxmlformats.org/officeDocument/2006/relationships/image" Target="media/image3.jpeg"/><Relationship Id="rId17" Type="http://schemas.openxmlformats.org/officeDocument/2006/relationships/image" Target="media/image18.jpeg"/><Relationship Id="rId16" Type="http://schemas.openxmlformats.org/officeDocument/2006/relationships/image" Target="media/image17.jpeg"/><Relationship Id="rId15" Type="http://schemas.openxmlformats.org/officeDocument/2006/relationships/image" Target="media/image16.jpeg"/><Relationship Id="rId14" Type="http://schemas.openxmlformats.org/officeDocument/2006/relationships/image" Target="media/image15.jpeg"/><Relationship Id="rId13" Type="http://schemas.openxmlformats.org/officeDocument/2006/relationships/image" Target="media/image14.jpeg"/><Relationship Id="rId12" Type="http://schemas.openxmlformats.org/officeDocument/2006/relationships/image" Target="media/image13.jpeg"/><Relationship Id="rId11" Type="http://schemas.openxmlformats.org/officeDocument/2006/relationships/image" Target="media/image12.jpeg"/><Relationship Id="rId10" Type="http://schemas.openxmlformats.org/officeDocument/2006/relationships/image" Target="media/image11.jpeg"/><Relationship Id="rId1" Type="http://schemas.openxmlformats.org/officeDocument/2006/relationships/image" Target="media/image2.jpeg"/></Relationships>
</file>

<file path=xl/_rels/workbook.xml.rels><?xml version="1.0" encoding="UTF-8" standalone="yes"?>
<Relationships xmlns="http://schemas.openxmlformats.org/package/2006/relationships"><Relationship Id="rId8" Type="http://www.wps.cn/officeDocument/2020/cellImage" Target="cellimages.xml"/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</xdr:row>
          <xdr:rowOff>0</xdr:rowOff>
        </xdr:from>
        <xdr:to>
          <xdr:col>7</xdr:col>
          <xdr:colOff>71120</xdr:colOff>
          <xdr:row>1</xdr:row>
          <xdr:rowOff>620395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18630900" y="317500"/>
              <a:ext cx="690245" cy="620395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3.xml.rels><?xml version="1.0" encoding="UTF-8" standalone="yes"?>
<Relationships xmlns="http://schemas.openxmlformats.org/package/2006/relationships"><Relationship Id="rId4" Type="http://schemas.openxmlformats.org/officeDocument/2006/relationships/image" Target="../media/image1.emf"/><Relationship Id="rId3" Type="http://schemas.openxmlformats.org/officeDocument/2006/relationships/package" Target="../embeddings/Workbook1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H21"/>
  <sheetViews>
    <sheetView showGridLines="0" workbookViewId="0">
      <selection activeCell="F20" sqref="F20"/>
    </sheetView>
  </sheetViews>
  <sheetFormatPr defaultColWidth="8.88888888888889" defaultRowHeight="14.4" outlineLevelCol="7"/>
  <cols>
    <col min="1" max="1" width="4.66666666666667" customWidth="1"/>
    <col min="2" max="3" width="22" customWidth="1"/>
    <col min="4" max="4" width="16.5555555555556" customWidth="1"/>
    <col min="5" max="5" width="31" customWidth="1"/>
    <col min="6" max="6" width="23.4444444444444" customWidth="1"/>
    <col min="7" max="7" width="28.537037037037" customWidth="1"/>
    <col min="8" max="8" width="8.88888888888889" customWidth="1"/>
    <col min="9" max="9" width="9.44444444444444" customWidth="1"/>
    <col min="11" max="11" width="8.44444444444444" customWidth="1"/>
  </cols>
  <sheetData>
    <row r="1" customHeight="1"/>
    <row r="2" spans="2:8">
      <c r="B2" s="35" t="s">
        <v>0</v>
      </c>
      <c r="C2" s="35"/>
      <c r="D2" s="35" t="s">
        <v>1</v>
      </c>
      <c r="E2" s="35"/>
      <c r="F2" s="36" t="s">
        <v>2</v>
      </c>
      <c r="G2" s="37"/>
      <c r="H2" s="35" t="s">
        <v>3</v>
      </c>
    </row>
    <row r="3" spans="2:8">
      <c r="B3" s="38"/>
      <c r="C3" s="35"/>
      <c r="D3" s="35" t="s">
        <v>4</v>
      </c>
      <c r="E3" s="35" t="s">
        <v>5</v>
      </c>
      <c r="F3" s="35" t="s">
        <v>4</v>
      </c>
      <c r="G3" s="35" t="s">
        <v>5</v>
      </c>
      <c r="H3" s="35"/>
    </row>
    <row r="4" ht="15.6" spans="2:8">
      <c r="B4" s="39" t="s">
        <v>6</v>
      </c>
      <c r="C4" s="40" t="s">
        <v>7</v>
      </c>
      <c r="D4" s="41">
        <v>1</v>
      </c>
      <c r="E4" s="42" t="s">
        <v>8</v>
      </c>
      <c r="F4" s="41">
        <v>1</v>
      </c>
      <c r="G4" s="42" t="s">
        <v>9</v>
      </c>
      <c r="H4" s="43"/>
    </row>
    <row r="5" ht="15.6" spans="2:8">
      <c r="B5" s="44"/>
      <c r="C5" s="40" t="s">
        <v>10</v>
      </c>
      <c r="D5" s="41">
        <v>1</v>
      </c>
      <c r="E5" s="42" t="s">
        <v>8</v>
      </c>
      <c r="F5" s="41">
        <v>1</v>
      </c>
      <c r="G5" s="42" t="s">
        <v>9</v>
      </c>
      <c r="H5" s="43"/>
    </row>
    <row r="6" ht="15.6" spans="2:8">
      <c r="B6" s="44"/>
      <c r="C6" s="40" t="s">
        <v>11</v>
      </c>
      <c r="D6" s="41">
        <v>1</v>
      </c>
      <c r="E6" s="42" t="s">
        <v>8</v>
      </c>
      <c r="F6" s="41">
        <v>1</v>
      </c>
      <c r="G6" s="42" t="s">
        <v>9</v>
      </c>
      <c r="H6" s="43"/>
    </row>
    <row r="7" ht="15.6" spans="2:8">
      <c r="B7" s="44"/>
      <c r="C7" s="40" t="s">
        <v>12</v>
      </c>
      <c r="D7" s="41">
        <v>1</v>
      </c>
      <c r="E7" s="42" t="s">
        <v>13</v>
      </c>
      <c r="F7" s="41">
        <v>1</v>
      </c>
      <c r="G7" s="42" t="s">
        <v>9</v>
      </c>
      <c r="H7" s="43"/>
    </row>
    <row r="8" ht="15.6" spans="2:8">
      <c r="B8" s="44"/>
      <c r="C8" s="40" t="s">
        <v>14</v>
      </c>
      <c r="D8" s="41">
        <v>1</v>
      </c>
      <c r="E8" s="42" t="s">
        <v>13</v>
      </c>
      <c r="F8" s="41">
        <v>1</v>
      </c>
      <c r="G8" s="42" t="s">
        <v>9</v>
      </c>
      <c r="H8" s="43"/>
    </row>
    <row r="9" ht="15.6" spans="2:8">
      <c r="B9" s="44"/>
      <c r="C9" s="40" t="s">
        <v>15</v>
      </c>
      <c r="D9" s="41">
        <v>1</v>
      </c>
      <c r="E9" s="42" t="s">
        <v>13</v>
      </c>
      <c r="F9" s="41">
        <v>1</v>
      </c>
      <c r="G9" s="42" t="s">
        <v>9</v>
      </c>
      <c r="H9" s="43"/>
    </row>
    <row r="10" ht="15.6" spans="2:8">
      <c r="B10" s="44"/>
      <c r="C10" s="40" t="s">
        <v>16</v>
      </c>
      <c r="D10" s="41">
        <v>1</v>
      </c>
      <c r="E10" s="42" t="s">
        <v>17</v>
      </c>
      <c r="F10" s="41">
        <v>1</v>
      </c>
      <c r="G10" s="42" t="s">
        <v>9</v>
      </c>
      <c r="H10" s="43"/>
    </row>
    <row r="11" ht="15.6" spans="2:8">
      <c r="B11" s="44"/>
      <c r="C11" s="40" t="s">
        <v>18</v>
      </c>
      <c r="D11" s="41">
        <v>1</v>
      </c>
      <c r="E11" s="42" t="s">
        <v>17</v>
      </c>
      <c r="F11" s="41">
        <v>1</v>
      </c>
      <c r="G11" s="42" t="s">
        <v>9</v>
      </c>
      <c r="H11" s="43"/>
    </row>
    <row r="12" ht="15.6" spans="2:8">
      <c r="B12" s="45"/>
      <c r="C12" s="40" t="s">
        <v>19</v>
      </c>
      <c r="D12" s="41">
        <v>1</v>
      </c>
      <c r="E12" s="42" t="s">
        <v>20</v>
      </c>
      <c r="F12" s="41">
        <v>1</v>
      </c>
      <c r="G12" s="42" t="s">
        <v>9</v>
      </c>
      <c r="H12" s="43"/>
    </row>
    <row r="13" ht="15.6" spans="2:6">
      <c r="B13" s="46"/>
      <c r="C13" s="30"/>
      <c r="D13" s="47"/>
      <c r="E13" s="47"/>
      <c r="F13" s="48"/>
    </row>
    <row r="14" ht="15.6" spans="2:6">
      <c r="B14" s="46"/>
      <c r="C14" s="30"/>
      <c r="D14" s="47"/>
      <c r="E14" s="47"/>
      <c r="F14" s="48"/>
    </row>
    <row r="15" spans="2:6">
      <c r="B15" s="38" t="s">
        <v>21</v>
      </c>
      <c r="C15" s="49" t="s">
        <v>22</v>
      </c>
      <c r="D15" s="49" t="s">
        <v>23</v>
      </c>
      <c r="E15" s="50" t="s">
        <v>24</v>
      </c>
      <c r="F15" s="27" t="s">
        <v>3</v>
      </c>
    </row>
    <row r="16" spans="2:6">
      <c r="B16" s="51"/>
      <c r="C16" s="24" t="s">
        <v>25</v>
      </c>
      <c r="D16" s="24" t="s">
        <v>25</v>
      </c>
      <c r="E16" s="52" t="s">
        <v>25</v>
      </c>
      <c r="F16" s="53"/>
    </row>
    <row r="17" spans="2:6">
      <c r="B17" s="54" t="s">
        <v>26</v>
      </c>
      <c r="C17" s="55">
        <v>13</v>
      </c>
      <c r="D17" s="55">
        <v>14</v>
      </c>
      <c r="E17" s="55">
        <v>0</v>
      </c>
      <c r="F17" s="55"/>
    </row>
    <row r="18" spans="2:6">
      <c r="B18" s="56" t="s">
        <v>27</v>
      </c>
      <c r="C18" s="55">
        <v>3</v>
      </c>
      <c r="D18" s="55">
        <v>3</v>
      </c>
      <c r="E18" s="55">
        <v>0</v>
      </c>
      <c r="F18" s="55"/>
    </row>
    <row r="19" spans="2:6">
      <c r="B19" s="56" t="s">
        <v>28</v>
      </c>
      <c r="C19" s="55">
        <v>4</v>
      </c>
      <c r="D19" s="55">
        <v>1</v>
      </c>
      <c r="E19" s="55">
        <v>0</v>
      </c>
      <c r="F19" s="56"/>
    </row>
    <row r="20" spans="2:6">
      <c r="B20" s="56" t="s">
        <v>29</v>
      </c>
      <c r="C20" s="55">
        <v>20</v>
      </c>
      <c r="D20" s="55">
        <v>18</v>
      </c>
      <c r="E20" s="55">
        <v>0</v>
      </c>
      <c r="F20" s="55" t="s">
        <v>30</v>
      </c>
    </row>
    <row r="21" spans="2:6">
      <c r="B21" s="57" t="s">
        <v>31</v>
      </c>
      <c r="C21" s="58">
        <v>18</v>
      </c>
      <c r="D21" s="59"/>
      <c r="E21" s="59"/>
      <c r="F21" s="60"/>
    </row>
  </sheetData>
  <mergeCells count="8">
    <mergeCell ref="D2:E2"/>
    <mergeCell ref="F2:G2"/>
    <mergeCell ref="C21:F21"/>
    <mergeCell ref="B4:B12"/>
    <mergeCell ref="B15:B16"/>
    <mergeCell ref="F15:F16"/>
    <mergeCell ref="H2:H3"/>
    <mergeCell ref="B2:C3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K11"/>
  <sheetViews>
    <sheetView showGridLines="0" zoomScale="70" zoomScaleNormal="70" topLeftCell="E1" workbookViewId="0">
      <selection activeCell="K16" sqref="K16"/>
    </sheetView>
  </sheetViews>
  <sheetFormatPr defaultColWidth="8.88888888888889" defaultRowHeight="14.4"/>
  <cols>
    <col min="1" max="1" width="4.88888888888889" customWidth="1"/>
    <col min="2" max="2" width="18.4444444444444" customWidth="1"/>
    <col min="3" max="3" width="22.5" customWidth="1"/>
    <col min="4" max="4" width="36.5555555555556" customWidth="1"/>
    <col min="5" max="5" width="20.7777777777778" customWidth="1"/>
    <col min="6" max="6" width="15.2222222222222" customWidth="1"/>
    <col min="7" max="7" width="22" customWidth="1"/>
    <col min="8" max="8" width="51.712962962963" customWidth="1"/>
    <col min="9" max="11" width="22" customWidth="1"/>
  </cols>
  <sheetData>
    <row r="1" spans="2:11">
      <c r="B1" s="20" t="s">
        <v>0</v>
      </c>
      <c r="C1" s="21"/>
      <c r="D1" s="22" t="s">
        <v>32</v>
      </c>
      <c r="E1" s="23" t="s">
        <v>1</v>
      </c>
      <c r="F1" s="23"/>
      <c r="G1" s="24"/>
      <c r="H1" s="22" t="s">
        <v>3</v>
      </c>
      <c r="I1" s="23" t="s">
        <v>2</v>
      </c>
      <c r="J1" s="23"/>
      <c r="K1" s="24"/>
    </row>
    <row r="2" spans="2:11">
      <c r="B2" s="25"/>
      <c r="C2" s="26"/>
      <c r="D2" s="27"/>
      <c r="E2" s="21" t="s">
        <v>33</v>
      </c>
      <c r="F2" s="27" t="s">
        <v>34</v>
      </c>
      <c r="G2" s="27" t="s">
        <v>35</v>
      </c>
      <c r="H2" s="27"/>
      <c r="I2" s="27" t="s">
        <v>33</v>
      </c>
      <c r="J2" s="27" t="s">
        <v>34</v>
      </c>
      <c r="K2" s="27" t="s">
        <v>35</v>
      </c>
    </row>
    <row r="3" ht="28.8" spans="2:11">
      <c r="B3" s="28" t="s">
        <v>6</v>
      </c>
      <c r="C3" s="29" t="s">
        <v>7</v>
      </c>
      <c r="D3" s="30" t="s">
        <v>36</v>
      </c>
      <c r="E3" s="31">
        <v>44775</v>
      </c>
      <c r="F3" s="28"/>
      <c r="G3" s="31">
        <v>44775</v>
      </c>
      <c r="H3" s="32" t="s">
        <v>37</v>
      </c>
      <c r="I3" s="31">
        <v>44778</v>
      </c>
      <c r="J3" s="31"/>
      <c r="K3" s="31">
        <v>44778</v>
      </c>
    </row>
    <row r="4" ht="43.2" spans="2:11">
      <c r="B4" s="28"/>
      <c r="C4" s="29" t="s">
        <v>10</v>
      </c>
      <c r="D4" s="33" t="s">
        <v>38</v>
      </c>
      <c r="E4" s="31">
        <v>44775</v>
      </c>
      <c r="F4" s="28"/>
      <c r="G4" s="31">
        <v>44775</v>
      </c>
      <c r="H4" s="32" t="s">
        <v>39</v>
      </c>
      <c r="I4" s="31">
        <v>44778</v>
      </c>
      <c r="J4" s="31"/>
      <c r="K4" s="31">
        <v>44778</v>
      </c>
    </row>
    <row r="5" ht="28.8" spans="2:11">
      <c r="B5" s="28"/>
      <c r="C5" s="29" t="s">
        <v>11</v>
      </c>
      <c r="D5" s="33" t="s">
        <v>40</v>
      </c>
      <c r="E5" s="31">
        <v>44775</v>
      </c>
      <c r="F5" s="28"/>
      <c r="G5" s="31">
        <v>44775</v>
      </c>
      <c r="H5" s="6"/>
      <c r="I5" s="31">
        <v>44778</v>
      </c>
      <c r="J5" s="31"/>
      <c r="K5" s="31">
        <v>44778</v>
      </c>
    </row>
    <row r="6" ht="28.8" spans="2:11">
      <c r="B6" s="28"/>
      <c r="C6" s="29" t="s">
        <v>12</v>
      </c>
      <c r="D6" s="33" t="s">
        <v>41</v>
      </c>
      <c r="E6" s="31">
        <v>44776</v>
      </c>
      <c r="F6" s="28"/>
      <c r="G6" s="31">
        <v>44776</v>
      </c>
      <c r="H6" s="4" t="s">
        <v>42</v>
      </c>
      <c r="I6" s="31">
        <v>44778</v>
      </c>
      <c r="J6" s="31"/>
      <c r="K6" s="31">
        <v>44779</v>
      </c>
    </row>
    <row r="7" spans="2:11">
      <c r="B7" s="28"/>
      <c r="C7" s="29" t="s">
        <v>14</v>
      </c>
      <c r="D7" s="34" t="s">
        <v>43</v>
      </c>
      <c r="E7" s="31">
        <v>44776</v>
      </c>
      <c r="F7" s="28"/>
      <c r="G7" s="31">
        <v>44776</v>
      </c>
      <c r="H7" s="4"/>
      <c r="I7" s="31">
        <v>44778</v>
      </c>
      <c r="J7" s="31"/>
      <c r="K7" s="31">
        <v>44779</v>
      </c>
    </row>
    <row r="8" ht="28.8" spans="2:11">
      <c r="B8" s="28"/>
      <c r="C8" s="29" t="s">
        <v>15</v>
      </c>
      <c r="D8" s="34" t="s">
        <v>44</v>
      </c>
      <c r="E8" s="31">
        <v>44776</v>
      </c>
      <c r="F8" s="28"/>
      <c r="G8" s="31">
        <v>44776</v>
      </c>
      <c r="H8" s="10" t="s">
        <v>45</v>
      </c>
      <c r="I8" s="31">
        <v>44778</v>
      </c>
      <c r="J8" s="31"/>
      <c r="K8" s="31">
        <v>44779</v>
      </c>
    </row>
    <row r="9" ht="28.8" spans="2:11">
      <c r="B9" s="28"/>
      <c r="C9" s="29" t="s">
        <v>16</v>
      </c>
      <c r="D9" s="34" t="s">
        <v>46</v>
      </c>
      <c r="E9" s="31">
        <v>44777</v>
      </c>
      <c r="F9" s="28"/>
      <c r="G9" s="31">
        <v>44777</v>
      </c>
      <c r="H9" s="10" t="s">
        <v>47</v>
      </c>
      <c r="I9" s="31">
        <v>44778</v>
      </c>
      <c r="J9" s="31"/>
      <c r="K9" s="31">
        <v>44779</v>
      </c>
    </row>
    <row r="10" spans="2:11">
      <c r="B10" s="28"/>
      <c r="C10" s="29" t="s">
        <v>18</v>
      </c>
      <c r="D10" s="34" t="s">
        <v>48</v>
      </c>
      <c r="E10" s="31">
        <v>44777</v>
      </c>
      <c r="F10" s="28"/>
      <c r="G10" s="31">
        <v>44777</v>
      </c>
      <c r="H10" s="4" t="s">
        <v>49</v>
      </c>
      <c r="I10" s="31">
        <v>44779</v>
      </c>
      <c r="J10" s="31"/>
      <c r="K10" s="31">
        <v>44780</v>
      </c>
    </row>
    <row r="11" ht="28.8" spans="2:11">
      <c r="B11" s="28"/>
      <c r="C11" s="29" t="s">
        <v>19</v>
      </c>
      <c r="D11" s="34" t="s">
        <v>50</v>
      </c>
      <c r="E11" s="31">
        <v>44777</v>
      </c>
      <c r="F11" s="28"/>
      <c r="G11" s="31">
        <v>44777</v>
      </c>
      <c r="H11" s="10" t="s">
        <v>51</v>
      </c>
      <c r="I11" s="31">
        <v>44779</v>
      </c>
      <c r="J11" s="31"/>
      <c r="K11" s="31">
        <v>44780</v>
      </c>
    </row>
  </sheetData>
  <mergeCells count="6">
    <mergeCell ref="E1:G1"/>
    <mergeCell ref="I1:K1"/>
    <mergeCell ref="B3:B11"/>
    <mergeCell ref="D1:D2"/>
    <mergeCell ref="H1:H2"/>
    <mergeCell ref="B1:C2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16"/>
  <sheetViews>
    <sheetView showGridLines="0" zoomScale="55" zoomScaleNormal="55" workbookViewId="0">
      <selection activeCell="B4" sqref="B4"/>
    </sheetView>
  </sheetViews>
  <sheetFormatPr defaultColWidth="9.02777777777778" defaultRowHeight="14.4" outlineLevelCol="4"/>
  <cols>
    <col min="1" max="1" width="27.9444444444444" customWidth="1"/>
    <col min="2" max="2" width="49.2407407407407" style="17" customWidth="1"/>
    <col min="3" max="3" width="88.7037037037037" style="17" customWidth="1"/>
    <col min="4" max="4" width="27.1574074074074" customWidth="1"/>
    <col min="5" max="5" width="69.5925925925926" customWidth="1"/>
  </cols>
  <sheetData>
    <row r="1" s="16" customFormat="1" ht="25" customHeight="1" spans="1:5">
      <c r="A1" s="1" t="s">
        <v>0</v>
      </c>
      <c r="B1" s="2" t="s">
        <v>52</v>
      </c>
      <c r="C1" s="2" t="s">
        <v>53</v>
      </c>
      <c r="D1" s="1" t="s">
        <v>54</v>
      </c>
      <c r="E1" s="1" t="s">
        <v>3</v>
      </c>
    </row>
    <row r="2" ht="75" customHeight="1" spans="1:5">
      <c r="A2" s="3" t="s">
        <v>55</v>
      </c>
      <c r="B2" s="11" t="s">
        <v>56</v>
      </c>
      <c r="C2" s="11" t="s">
        <v>57</v>
      </c>
      <c r="D2" s="12"/>
      <c r="E2" s="10" t="s">
        <v>58</v>
      </c>
    </row>
    <row r="3" ht="62" customHeight="1" spans="1:5">
      <c r="A3" s="9"/>
      <c r="B3" s="11" t="s">
        <v>59</v>
      </c>
      <c r="C3" s="11" t="s">
        <v>60</v>
      </c>
      <c r="D3" s="12" t="str">
        <f>_xlfn.DISPIMG("ID_C2833D1C456540DDB758C704E90B02C8",1)</f>
        <v>=DISPIMG("ID_C2833D1C456540DDB758C704E90B02C8",1)</v>
      </c>
      <c r="E3" s="10" t="s">
        <v>61</v>
      </c>
    </row>
    <row r="4" ht="28.8" spans="1:5">
      <c r="A4" s="18" t="s">
        <v>62</v>
      </c>
      <c r="B4" s="11" t="s">
        <v>63</v>
      </c>
      <c r="C4" s="11" t="s">
        <v>64</v>
      </c>
      <c r="D4" s="12"/>
      <c r="E4" s="10" t="s">
        <v>61</v>
      </c>
    </row>
    <row r="5" ht="50" customHeight="1" spans="1:5">
      <c r="A5" s="18"/>
      <c r="B5" s="11" t="s">
        <v>65</v>
      </c>
      <c r="C5" s="11" t="s">
        <v>66</v>
      </c>
      <c r="D5" s="12" t="str">
        <f>_xlfn.DISPIMG("ID_C735D020A9AE494180DDF45F874D397C",1)</f>
        <v>=DISPIMG("ID_C735D020A9AE494180DDF45F874D397C",1)</v>
      </c>
      <c r="E5" s="10" t="s">
        <v>67</v>
      </c>
    </row>
    <row r="6" ht="51" customHeight="1" spans="1:5">
      <c r="A6" s="18"/>
      <c r="B6" s="19" t="s">
        <v>68</v>
      </c>
      <c r="C6" s="11" t="s">
        <v>69</v>
      </c>
      <c r="D6" s="12" t="str">
        <f>_xlfn.DISPIMG("ID_4CEC3657127140D4B8EDD87B0288160C",1)</f>
        <v>=DISPIMG("ID_4CEC3657127140D4B8EDD87B0288160C",1)</v>
      </c>
      <c r="E6" s="10" t="s">
        <v>70</v>
      </c>
    </row>
    <row r="7" ht="51" customHeight="1" spans="1:5">
      <c r="A7" s="18"/>
      <c r="B7" s="11" t="s">
        <v>59</v>
      </c>
      <c r="C7" s="11" t="s">
        <v>71</v>
      </c>
      <c r="D7" s="12" t="str">
        <f>_xlfn.DISPIMG("ID_2F08AB3ACF464912BF66B678EC58A53C",1)</f>
        <v>=DISPIMG("ID_2F08AB3ACF464912BF66B678EC58A53C",1)</v>
      </c>
      <c r="E7" s="10" t="s">
        <v>61</v>
      </c>
    </row>
    <row r="8" ht="53" customHeight="1" spans="1:5">
      <c r="A8" s="12" t="s">
        <v>72</v>
      </c>
      <c r="B8" s="11" t="s">
        <v>73</v>
      </c>
      <c r="C8" s="11" t="s">
        <v>61</v>
      </c>
      <c r="D8" s="12" t="str">
        <f>_xlfn.DISPIMG("ID_1D598C52E458442F8087201265B0CF72",1)</f>
        <v>=DISPIMG("ID_1D598C52E458442F8087201265B0CF72",1)</v>
      </c>
      <c r="E8" s="10" t="s">
        <v>74</v>
      </c>
    </row>
    <row r="9" ht="79" customHeight="1" spans="1:5">
      <c r="A9" s="11" t="s">
        <v>75</v>
      </c>
      <c r="B9" s="11" t="s">
        <v>76</v>
      </c>
      <c r="C9" s="11" t="s">
        <v>77</v>
      </c>
      <c r="D9" s="12" t="str">
        <f>_xlfn.DISPIMG("ID_F4D0BCFB738E4D86BDC4479A604EBB22",1)</f>
        <v>=DISPIMG("ID_F4D0BCFB738E4D86BDC4479A604EBB22",1)</v>
      </c>
      <c r="E9" s="10" t="s">
        <v>61</v>
      </c>
    </row>
    <row r="10" ht="90" customHeight="1" spans="1:5">
      <c r="A10" s="11" t="s">
        <v>78</v>
      </c>
      <c r="B10" s="11" t="s">
        <v>79</v>
      </c>
      <c r="C10" s="11" t="s">
        <v>80</v>
      </c>
      <c r="D10" s="12" t="str">
        <f>_xlfn.DISPIMG("ID_558E380244844BC6AFA1667574F650DD",1)</f>
        <v>=DISPIMG("ID_558E380244844BC6AFA1667574F650DD",1)</v>
      </c>
      <c r="E10" s="10" t="s">
        <v>81</v>
      </c>
    </row>
    <row r="11" ht="90" customHeight="1" spans="1:5">
      <c r="A11" s="11" t="s">
        <v>82</v>
      </c>
      <c r="B11" s="11" t="s">
        <v>83</v>
      </c>
      <c r="C11" s="11" t="s">
        <v>80</v>
      </c>
      <c r="D11" s="12" t="str">
        <f>_xlfn.DISPIMG("ID_29F7E3BE0C7D4CB5BC1D61ADA37C9DD6",1)</f>
        <v>=DISPIMG("ID_29F7E3BE0C7D4CB5BC1D61ADA37C9DD6",1)</v>
      </c>
      <c r="E11" s="10" t="s">
        <v>84</v>
      </c>
    </row>
    <row r="12" ht="68" customHeight="1" spans="1:5">
      <c r="A12" s="3" t="s">
        <v>16</v>
      </c>
      <c r="B12" s="11" t="s">
        <v>85</v>
      </c>
      <c r="C12" s="11" t="s">
        <v>86</v>
      </c>
      <c r="D12" s="12" t="str">
        <f>_xlfn.DISPIMG("ID_B571B83520A74FF0A73970E1E3F3C205",1)</f>
        <v>=DISPIMG("ID_B571B83520A74FF0A73970E1E3F3C205",1)</v>
      </c>
      <c r="E12" s="10" t="s">
        <v>87</v>
      </c>
    </row>
    <row r="13" ht="68" customHeight="1" spans="1:5">
      <c r="A13" s="8"/>
      <c r="B13" s="11" t="s">
        <v>88</v>
      </c>
      <c r="C13" s="11" t="s">
        <v>89</v>
      </c>
      <c r="D13" s="12"/>
      <c r="E13" s="10" t="s">
        <v>90</v>
      </c>
    </row>
    <row r="14" ht="68" customHeight="1" spans="1:5">
      <c r="A14" s="8"/>
      <c r="B14" s="11" t="s">
        <v>91</v>
      </c>
      <c r="C14" s="11" t="s">
        <v>61</v>
      </c>
      <c r="D14" s="12" t="str">
        <f>_xlfn.DISPIMG("ID_EC59096E34484ED09070509A944A8F67",1)</f>
        <v>=DISPIMG("ID_EC59096E34484ED09070509A944A8F67",1)</v>
      </c>
      <c r="E14" s="10" t="s">
        <v>92</v>
      </c>
    </row>
    <row r="15" ht="44" customHeight="1" spans="1:5">
      <c r="A15" s="9"/>
      <c r="B15" s="11" t="s">
        <v>93</v>
      </c>
      <c r="C15" s="11" t="s">
        <v>61</v>
      </c>
      <c r="D15" s="12" t="str">
        <f>_xlfn.DISPIMG("ID_30AED34C71B440C78038F51143DF8B19",1)</f>
        <v>=DISPIMG("ID_30AED34C71B440C78038F51143DF8B19",1)</v>
      </c>
      <c r="E15" s="10" t="s">
        <v>92</v>
      </c>
    </row>
    <row r="16" spans="1:5">
      <c r="A16" s="12" t="s">
        <v>18</v>
      </c>
      <c r="B16" s="11" t="s">
        <v>49</v>
      </c>
      <c r="C16" s="11"/>
      <c r="D16" s="12"/>
      <c r="E16" s="10" t="s">
        <v>92</v>
      </c>
    </row>
  </sheetData>
  <mergeCells count="3">
    <mergeCell ref="A2:A3"/>
    <mergeCell ref="A4:A7"/>
    <mergeCell ref="A12:A15"/>
  </mergeCells>
  <pageMargins left="0.75" right="0.75" top="1" bottom="1" header="0.5" footer="0.5"/>
  <headerFooter/>
  <drawing r:id="rId1"/>
  <legacyDrawing r:id="rId2"/>
  <oleObjects>
    <mc:AlternateContent xmlns:mc="http://schemas.openxmlformats.org/markup-compatibility/2006">
      <mc:Choice Requires="x14">
        <oleObject shapeId="1025" progId="Excel.Sheet.12" r:id="rId3" dvAspect="DVASPECT_ICON">
          <objectPr defaultSize="0" r:id="rId4">
            <anchor moveWithCells="1">
              <from>
                <xdr:col>6</xdr:col>
                <xdr:colOff>0</xdr:colOff>
                <xdr:row>1</xdr:row>
                <xdr:rowOff>0</xdr:rowOff>
              </from>
              <to>
                <xdr:col>7</xdr:col>
                <xdr:colOff>71120</xdr:colOff>
                <xdr:row>1</xdr:row>
                <xdr:rowOff>620395</xdr:rowOff>
              </to>
            </anchor>
          </objectPr>
        </oleObject>
      </mc:Choice>
      <mc:Fallback>
        <oleObject shapeId="1025" progId="Excel.Sheet.12" r:id="rId3" dvAspect="DVASPECT_ICON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11"/>
  <sheetViews>
    <sheetView showGridLines="0" tabSelected="1" zoomScale="90" zoomScaleNormal="90" topLeftCell="C1" workbookViewId="0">
      <selection activeCell="E5" sqref="E5"/>
    </sheetView>
  </sheetViews>
  <sheetFormatPr defaultColWidth="9.02777777777778" defaultRowHeight="14.4" outlineLevelCol="4"/>
  <cols>
    <col min="1" max="1" width="33.4074074074074" customWidth="1"/>
    <col min="2" max="2" width="70.7962962962963" customWidth="1"/>
    <col min="3" max="3" width="60.0740740740741" customWidth="1"/>
    <col min="4" max="4" width="29.2037037037037" customWidth="1"/>
    <col min="5" max="5" width="80.2037037037037" customWidth="1"/>
  </cols>
  <sheetData>
    <row r="1" ht="20.4" spans="1:5">
      <c r="A1" s="1" t="s">
        <v>0</v>
      </c>
      <c r="B1" s="2" t="s">
        <v>52</v>
      </c>
      <c r="C1" s="2" t="s">
        <v>53</v>
      </c>
      <c r="D1" s="1" t="s">
        <v>54</v>
      </c>
      <c r="E1" s="1" t="s">
        <v>3</v>
      </c>
    </row>
    <row r="2" ht="28.8" spans="1:5">
      <c r="A2" s="3" t="s">
        <v>62</v>
      </c>
      <c r="B2" s="4" t="s">
        <v>94</v>
      </c>
      <c r="C2" s="5" t="s">
        <v>95</v>
      </c>
      <c r="D2" s="6" t="str">
        <f>_xlfn.DISPIMG("ID_5674C01F361F4AC68E96A58B148581C3",1)</f>
        <v>=DISPIMG("ID_5674C01F361F4AC68E96A58B148581C3",1)</v>
      </c>
      <c r="E2" s="7" t="s">
        <v>61</v>
      </c>
    </row>
    <row r="3" spans="1:5">
      <c r="A3" s="8"/>
      <c r="B3" s="4" t="s">
        <v>96</v>
      </c>
      <c r="C3" s="4" t="s">
        <v>97</v>
      </c>
      <c r="D3" s="6"/>
      <c r="E3" s="4" t="s">
        <v>98</v>
      </c>
    </row>
    <row r="4" ht="82.05" spans="1:5">
      <c r="A4" s="8"/>
      <c r="B4" s="7" t="s">
        <v>99</v>
      </c>
      <c r="C4" s="7" t="s">
        <v>100</v>
      </c>
      <c r="D4" t="str">
        <f>_xlfn.DISPIMG("ID_4DE4D1E2D5664336A875AC8C81AF8B68",1)</f>
        <v>=DISPIMG("ID_4DE4D1E2D5664336A875AC8C81AF8B68",1)</v>
      </c>
      <c r="E4" s="7" t="s">
        <v>61</v>
      </c>
    </row>
    <row r="5" ht="82.05" spans="1:5">
      <c r="A5" s="9"/>
      <c r="B5" s="4" t="s">
        <v>101</v>
      </c>
      <c r="C5" s="4" t="s">
        <v>102</v>
      </c>
      <c r="D5" s="4" t="str">
        <f>_xlfn.DISPIMG("ID_B9D8707601D647E68E6E04B39CC8E4A9",1)</f>
        <v>=DISPIMG("ID_B9D8707601D647E68E6E04B39CC8E4A9",1)</v>
      </c>
      <c r="E5" s="10" t="s">
        <v>103</v>
      </c>
    </row>
    <row r="6" ht="82.05" spans="1:5">
      <c r="A6" s="11" t="s">
        <v>104</v>
      </c>
      <c r="B6" s="4" t="s">
        <v>105</v>
      </c>
      <c r="C6" s="11" t="s">
        <v>106</v>
      </c>
      <c r="D6" s="4" t="str">
        <f>_xlfn.DISPIMG("ID_BEC7146A04A147BEB9287BB10BE3ADE8",1)</f>
        <v>=DISPIMG("ID_BEC7146A04A147BEB9287BB10BE3ADE8",1)</v>
      </c>
      <c r="E6" s="4" t="s">
        <v>61</v>
      </c>
    </row>
    <row r="7" ht="108.45" spans="1:5">
      <c r="A7" s="3" t="s">
        <v>16</v>
      </c>
      <c r="B7" s="4" t="s">
        <v>107</v>
      </c>
      <c r="C7" s="10" t="s">
        <v>108</v>
      </c>
      <c r="D7" s="4" t="str">
        <f>_xlfn.DISPIMG("ID_2B3E0E0174394A54A67647B38A445C65",1)</f>
        <v>=DISPIMG("ID_2B3E0E0174394A54A67647B38A445C65",1)</v>
      </c>
      <c r="E7" s="4" t="s">
        <v>61</v>
      </c>
    </row>
    <row r="8" spans="1:5">
      <c r="A8" s="8"/>
      <c r="B8" s="11" t="s">
        <v>88</v>
      </c>
      <c r="C8" s="11" t="s">
        <v>89</v>
      </c>
      <c r="D8" s="12"/>
      <c r="E8" s="10" t="s">
        <v>90</v>
      </c>
    </row>
    <row r="9" spans="1:5">
      <c r="A9" s="13" t="s">
        <v>109</v>
      </c>
      <c r="B9" s="14" t="s">
        <v>110</v>
      </c>
      <c r="C9" s="6" t="s">
        <v>111</v>
      </c>
      <c r="D9" s="6" t="str">
        <f>_xlfn.DISPIMG("ID_998299DFFFED41CCA620B86570241BDB",1)</f>
        <v>=DISPIMG("ID_998299DFFFED41CCA620B86570241BDB",1)</v>
      </c>
      <c r="E9" s="15" t="s">
        <v>61</v>
      </c>
    </row>
    <row r="10" spans="1:5">
      <c r="A10" s="13" t="s">
        <v>112</v>
      </c>
      <c r="B10" s="14"/>
      <c r="C10" s="6"/>
      <c r="D10" s="6"/>
      <c r="E10" s="15"/>
    </row>
    <row r="11" ht="90.7" spans="1:5">
      <c r="A11" s="4" t="s">
        <v>18</v>
      </c>
      <c r="B11" s="10" t="s">
        <v>113</v>
      </c>
      <c r="C11" s="4"/>
      <c r="D11" s="4" t="str">
        <f>_xlfn.DISPIMG("ID_4D05939BDB134035BFB344D78A4D3600",1)</f>
        <v>=DISPIMG("ID_4D05939BDB134035BFB344D78A4D3600",1)</v>
      </c>
      <c r="E11" s="10" t="s">
        <v>114</v>
      </c>
    </row>
  </sheetData>
  <mergeCells count="7">
    <mergeCell ref="A2:A5"/>
    <mergeCell ref="A7:A8"/>
    <mergeCell ref="B9:B10"/>
    <mergeCell ref="C9:C10"/>
    <mergeCell ref="D2:D3"/>
    <mergeCell ref="D9:D10"/>
    <mergeCell ref="E9:E10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汇总</vt:lpstr>
      <vt:lpstr>计划</vt:lpstr>
      <vt:lpstr>20220802测试问题整理</vt:lpstr>
      <vt:lpstr>20220805测试问题整理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wl</dc:creator>
  <cp:lastModifiedBy>Administrator</cp:lastModifiedBy>
  <dcterms:created xsi:type="dcterms:W3CDTF">2021-09-24T06:26:00Z</dcterms:created>
  <dcterms:modified xsi:type="dcterms:W3CDTF">2022-08-08T08:42:51Z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C4FC695C09E54E338BD0B16ED7FEB1D1</vt:lpwstr>
  </property>
  <property fmtid="{D5CDD505-2E9C-101B-9397-08002B2CF9AE}" pid="3" name="KSOProductBuildVer">
    <vt:lpwstr>2052-11.1.0.12302</vt:lpwstr>
  </property>
</Properties>
</file>